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4355" windowHeight="74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Sheet1!$A$3:$H$13</definedName>
  </definedNames>
  <calcPr calcId="144525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4" i="1"/>
  <c r="G5" i="1"/>
  <c r="G6" i="1"/>
  <c r="G7" i="1"/>
  <c r="G8" i="1"/>
  <c r="G9" i="1"/>
  <c r="G10" i="1"/>
  <c r="G11" i="1"/>
  <c r="G12" i="1"/>
  <c r="G13" i="1"/>
  <c r="G4" i="1"/>
  <c r="D5" i="1"/>
  <c r="H5" i="1" s="1"/>
  <c r="D6" i="1"/>
  <c r="H6" i="1" s="1"/>
  <c r="D7" i="1"/>
  <c r="H7" i="1" s="1"/>
  <c r="D8" i="1"/>
  <c r="H8" i="1" s="1"/>
  <c r="D9" i="1"/>
  <c r="H9" i="1" s="1"/>
  <c r="D10" i="1"/>
  <c r="H10" i="1" s="1"/>
  <c r="D11" i="1"/>
  <c r="H11" i="1" s="1"/>
  <c r="D12" i="1"/>
  <c r="H12" i="1" s="1"/>
  <c r="D13" i="1"/>
  <c r="H13" i="1" s="1"/>
  <c r="D4" i="1"/>
  <c r="H4" i="1" s="1"/>
  <c r="G18" i="1" s="1"/>
  <c r="I18" i="1" l="1"/>
  <c r="H18" i="1"/>
</calcChain>
</file>

<file path=xl/sharedStrings.xml><?xml version="1.0" encoding="utf-8"?>
<sst xmlns="http://schemas.openxmlformats.org/spreadsheetml/2006/main" count="55" uniqueCount="20">
  <si>
    <t>BÁO CÁO DOANH THU PHÒNG</t>
  </si>
  <si>
    <t>LOẠI
PHÒNG</t>
  </si>
  <si>
    <t>NGÀY
ĐẾN</t>
  </si>
  <si>
    <t>NGÀY
ĐI</t>
  </si>
  <si>
    <t>SỐ
NGÀY</t>
  </si>
  <si>
    <t>SỐ
NGƯỜI</t>
  </si>
  <si>
    <t>GIÁ
PHÒNG</t>
  </si>
  <si>
    <t>GIÁ
PHỤ
THU</t>
  </si>
  <si>
    <t>TIỀN
PHÒNG</t>
  </si>
  <si>
    <t>A</t>
  </si>
  <si>
    <t>B</t>
  </si>
  <si>
    <t>C</t>
  </si>
  <si>
    <t>TỔNG DOANH THU THEO
LOẠI PHÒNG</t>
  </si>
  <si>
    <t>BẢNG ĐƠN GIÁ PHÒNG
VÀ PHỤ THU</t>
  </si>
  <si>
    <t>PHÒNG</t>
  </si>
  <si>
    <t>GIÁ 1</t>
  </si>
  <si>
    <t>GIÁ 2</t>
  </si>
  <si>
    <t>P.THU</t>
  </si>
  <si>
    <t>L.PHÒNG</t>
  </si>
  <si>
    <t>TỔNG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</si>
</sst>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4479396325459321"/>
          <c:y val="0.20406277340332457"/>
          <c:w val="0.66565179352580928"/>
          <c:h val="0.6892166083406240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Sheet1!$F$18</c:f>
              <c:strCache>
                <c:ptCount val="1"/>
                <c:pt idx="0">
                  <c:v>TỔNG TIỀN</c:v>
                </c:pt>
              </c:strCache>
            </c:strRef>
          </c:tx>
          <c:invertIfNegative val="0"/>
          <c:cat>
            <c:strRef>
              <c:f>Sheet1!$G$16:$I$17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Sheet1!$G$18:$I$18</c:f>
              <c:numCache>
                <c:formatCode>General</c:formatCode>
                <c:ptCount val="3"/>
                <c:pt idx="0">
                  <c:v>19491</c:v>
                </c:pt>
                <c:pt idx="1">
                  <c:v>5734</c:v>
                </c:pt>
                <c:pt idx="2">
                  <c:v>650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276352"/>
        <c:axId val="42277888"/>
      </c:barChart>
      <c:catAx>
        <c:axId val="42276352"/>
        <c:scaling>
          <c:orientation val="minMax"/>
        </c:scaling>
        <c:delete val="0"/>
        <c:axPos val="b"/>
        <c:majorTickMark val="out"/>
        <c:minorTickMark val="none"/>
        <c:tickLblPos val="nextTo"/>
        <c:crossAx val="42277888"/>
        <c:crosses val="autoZero"/>
        <c:auto val="1"/>
        <c:lblAlgn val="ctr"/>
        <c:lblOffset val="100"/>
        <c:noMultiLvlLbl val="0"/>
      </c:catAx>
      <c:valAx>
        <c:axId val="42277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2763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22</xdr:row>
      <xdr:rowOff>33337</xdr:rowOff>
    </xdr:from>
    <xdr:to>
      <xdr:col>7</xdr:col>
      <xdr:colOff>342900</xdr:colOff>
      <xdr:row>36</xdr:row>
      <xdr:rowOff>109537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workbookViewId="0">
      <selection activeCell="L6" sqref="L6"/>
    </sheetView>
  </sheetViews>
  <sheetFormatPr defaultRowHeight="15" x14ac:dyDescent="0.25"/>
  <cols>
    <col min="1" max="1" width="11.7109375" customWidth="1"/>
    <col min="2" max="2" width="11.140625" customWidth="1"/>
    <col min="3" max="3" width="11.42578125" customWidth="1"/>
    <col min="4" max="4" width="10.42578125" customWidth="1"/>
    <col min="7" max="8" width="11" customWidth="1"/>
    <col min="10" max="10" width="11" customWidth="1"/>
  </cols>
  <sheetData>
    <row r="1" spans="1:9" x14ac:dyDescent="0.25">
      <c r="A1" s="1"/>
    </row>
    <row r="2" spans="1:9" x14ac:dyDescent="0.25">
      <c r="A2" s="3" t="s">
        <v>0</v>
      </c>
      <c r="B2" s="4"/>
      <c r="C2" s="4"/>
      <c r="D2" s="4"/>
      <c r="E2" s="4"/>
      <c r="F2" s="4"/>
      <c r="G2" s="4"/>
      <c r="H2" s="5"/>
    </row>
    <row r="3" spans="1:9" ht="33.75" x14ac:dyDescent="0.25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</row>
    <row r="4" spans="1:9" x14ac:dyDescent="0.25">
      <c r="A4" s="7" t="s">
        <v>9</v>
      </c>
      <c r="B4" s="8">
        <v>40308</v>
      </c>
      <c r="C4" s="8">
        <v>40352</v>
      </c>
      <c r="D4" s="2">
        <f>C4-B4</f>
        <v>44</v>
      </c>
      <c r="E4" s="9">
        <v>2</v>
      </c>
      <c r="F4" s="2">
        <f>HLOOKUP(A4,$A$17:$D$20,IF(E4=1,2,IF(E4&gt;=2,3,)))</f>
        <v>120</v>
      </c>
      <c r="G4" s="2">
        <f>HLOOKUP(A4,$A$17:$D$20,4,0)</f>
        <v>30</v>
      </c>
      <c r="H4" s="2">
        <f>IF(D4&lt;10,D4*(F4+G4),IF(D4&gt;10,D4*(F4+G4)-10%*G4,))</f>
        <v>6597</v>
      </c>
    </row>
    <row r="5" spans="1:9" x14ac:dyDescent="0.25">
      <c r="A5" s="7" t="s">
        <v>10</v>
      </c>
      <c r="B5" s="8">
        <v>40382</v>
      </c>
      <c r="C5" s="8">
        <v>40409</v>
      </c>
      <c r="D5" s="2">
        <f t="shared" ref="D5:D13" si="0">C5-B5</f>
        <v>27</v>
      </c>
      <c r="E5" s="9">
        <v>1</v>
      </c>
      <c r="F5" s="2">
        <f t="shared" ref="F5:F13" si="1">HLOOKUP(A5,$A$17:$D$20,IF(E5=1,2,IF(E5&gt;=2,3,)))</f>
        <v>60</v>
      </c>
      <c r="G5" s="2">
        <f t="shared" ref="G5:G13" si="2">HLOOKUP(A5,$A$17:$D$20,4,0)</f>
        <v>20</v>
      </c>
      <c r="H5" s="2">
        <f t="shared" ref="H5:H13" si="3">IF(D5&lt;10,D5*(F5+G5),IF(D5&gt;10,D5*(F5+G5)-10%*G5,))</f>
        <v>2158</v>
      </c>
    </row>
    <row r="6" spans="1:9" x14ac:dyDescent="0.25">
      <c r="A6" s="7" t="s">
        <v>9</v>
      </c>
      <c r="B6" s="8">
        <v>40341</v>
      </c>
      <c r="C6" s="8">
        <v>40409</v>
      </c>
      <c r="D6" s="2">
        <f t="shared" si="0"/>
        <v>68</v>
      </c>
      <c r="E6" s="9">
        <v>2</v>
      </c>
      <c r="F6" s="2">
        <f t="shared" si="1"/>
        <v>120</v>
      </c>
      <c r="G6" s="2">
        <f t="shared" si="2"/>
        <v>30</v>
      </c>
      <c r="H6" s="2">
        <f t="shared" si="3"/>
        <v>10197</v>
      </c>
    </row>
    <row r="7" spans="1:9" x14ac:dyDescent="0.25">
      <c r="A7" s="7" t="s">
        <v>10</v>
      </c>
      <c r="B7" s="8">
        <v>40324</v>
      </c>
      <c r="C7" s="8">
        <v>40336</v>
      </c>
      <c r="D7" s="2">
        <f t="shared" si="0"/>
        <v>12</v>
      </c>
      <c r="E7" s="9">
        <v>3</v>
      </c>
      <c r="F7" s="2">
        <f t="shared" si="1"/>
        <v>90</v>
      </c>
      <c r="G7" s="2">
        <f t="shared" si="2"/>
        <v>20</v>
      </c>
      <c r="H7" s="2">
        <f t="shared" si="3"/>
        <v>1318</v>
      </c>
    </row>
    <row r="8" spans="1:9" x14ac:dyDescent="0.25">
      <c r="A8" s="7" t="s">
        <v>11</v>
      </c>
      <c r="B8" s="8">
        <v>40409</v>
      </c>
      <c r="C8" s="8">
        <v>40415</v>
      </c>
      <c r="D8" s="2">
        <f t="shared" si="0"/>
        <v>6</v>
      </c>
      <c r="E8" s="9">
        <v>1</v>
      </c>
      <c r="F8" s="2">
        <f t="shared" si="1"/>
        <v>40</v>
      </c>
      <c r="G8" s="2">
        <f t="shared" si="2"/>
        <v>10</v>
      </c>
      <c r="H8" s="2">
        <f t="shared" si="3"/>
        <v>300</v>
      </c>
    </row>
    <row r="9" spans="1:9" x14ac:dyDescent="0.25">
      <c r="A9" s="7" t="s">
        <v>9</v>
      </c>
      <c r="B9" s="8">
        <v>40402</v>
      </c>
      <c r="C9" s="8">
        <v>40413</v>
      </c>
      <c r="D9" s="2">
        <f t="shared" si="0"/>
        <v>11</v>
      </c>
      <c r="E9" s="9">
        <v>4</v>
      </c>
      <c r="F9" s="2">
        <f t="shared" si="1"/>
        <v>120</v>
      </c>
      <c r="G9" s="2">
        <f t="shared" si="2"/>
        <v>30</v>
      </c>
      <c r="H9" s="2">
        <f t="shared" si="3"/>
        <v>1647</v>
      </c>
    </row>
    <row r="10" spans="1:9" x14ac:dyDescent="0.25">
      <c r="A10" s="7" t="s">
        <v>10</v>
      </c>
      <c r="B10" s="8">
        <v>40444</v>
      </c>
      <c r="C10" s="8">
        <v>40464</v>
      </c>
      <c r="D10" s="2">
        <f t="shared" si="0"/>
        <v>20</v>
      </c>
      <c r="E10" s="9">
        <v>1</v>
      </c>
      <c r="F10" s="2">
        <f t="shared" si="1"/>
        <v>60</v>
      </c>
      <c r="G10" s="2">
        <f t="shared" si="2"/>
        <v>20</v>
      </c>
      <c r="H10" s="2">
        <f t="shared" si="3"/>
        <v>1598</v>
      </c>
    </row>
    <row r="11" spans="1:9" x14ac:dyDescent="0.25">
      <c r="A11" s="7" t="s">
        <v>9</v>
      </c>
      <c r="B11" s="8">
        <v>40434</v>
      </c>
      <c r="C11" s="8">
        <v>40441</v>
      </c>
      <c r="D11" s="2">
        <f t="shared" si="0"/>
        <v>7</v>
      </c>
      <c r="E11" s="9">
        <v>3</v>
      </c>
      <c r="F11" s="2">
        <f t="shared" si="1"/>
        <v>120</v>
      </c>
      <c r="G11" s="2">
        <f t="shared" si="2"/>
        <v>30</v>
      </c>
      <c r="H11" s="2">
        <f t="shared" si="3"/>
        <v>1050</v>
      </c>
    </row>
    <row r="12" spans="1:9" x14ac:dyDescent="0.25">
      <c r="A12" s="7" t="s">
        <v>10</v>
      </c>
      <c r="B12" s="8">
        <v>40506</v>
      </c>
      <c r="C12" s="8">
        <v>40512</v>
      </c>
      <c r="D12" s="2">
        <f t="shared" si="0"/>
        <v>6</v>
      </c>
      <c r="E12" s="9">
        <v>2</v>
      </c>
      <c r="F12" s="2">
        <f t="shared" si="1"/>
        <v>90</v>
      </c>
      <c r="G12" s="2">
        <f t="shared" si="2"/>
        <v>20</v>
      </c>
      <c r="H12" s="2">
        <f t="shared" si="3"/>
        <v>660</v>
      </c>
    </row>
    <row r="13" spans="1:9" x14ac:dyDescent="0.25">
      <c r="A13" s="7" t="s">
        <v>11</v>
      </c>
      <c r="B13" s="8">
        <v>40471</v>
      </c>
      <c r="C13" s="8">
        <v>40476</v>
      </c>
      <c r="D13" s="2">
        <f t="shared" si="0"/>
        <v>5</v>
      </c>
      <c r="E13" s="9">
        <v>4</v>
      </c>
      <c r="F13" s="2">
        <f t="shared" si="1"/>
        <v>60</v>
      </c>
      <c r="G13" s="2">
        <f t="shared" si="2"/>
        <v>10</v>
      </c>
      <c r="H13" s="2">
        <f t="shared" si="3"/>
        <v>350</v>
      </c>
    </row>
    <row r="14" spans="1:9" x14ac:dyDescent="0.25">
      <c r="A14" s="15"/>
      <c r="B14" s="15"/>
      <c r="C14" s="15"/>
      <c r="D14" s="15"/>
      <c r="E14" s="15"/>
      <c r="F14" s="15"/>
      <c r="G14" s="15"/>
      <c r="H14" s="15"/>
    </row>
    <row r="15" spans="1:9" x14ac:dyDescent="0.25">
      <c r="A15" s="16"/>
      <c r="B15" s="16"/>
      <c r="C15" s="16"/>
      <c r="D15" s="16"/>
      <c r="E15" s="16"/>
      <c r="F15" s="16"/>
      <c r="G15" s="16"/>
      <c r="H15" s="16"/>
    </row>
    <row r="16" spans="1:9" ht="21.75" customHeight="1" x14ac:dyDescent="0.25">
      <c r="A16" s="12" t="s">
        <v>13</v>
      </c>
      <c r="B16" s="10"/>
      <c r="C16" s="10"/>
      <c r="D16" s="11"/>
      <c r="E16" s="2"/>
      <c r="F16" s="12" t="s">
        <v>12</v>
      </c>
      <c r="G16" s="10"/>
      <c r="H16" s="10"/>
      <c r="I16" s="11"/>
    </row>
    <row r="17" spans="1:9" x14ac:dyDescent="0.25">
      <c r="A17" s="13" t="s">
        <v>14</v>
      </c>
      <c r="B17" s="14" t="s">
        <v>9</v>
      </c>
      <c r="C17" s="14" t="s">
        <v>10</v>
      </c>
      <c r="D17" s="14" t="s">
        <v>11</v>
      </c>
      <c r="E17" s="2"/>
      <c r="F17" s="13" t="s">
        <v>18</v>
      </c>
      <c r="G17" s="14" t="s">
        <v>9</v>
      </c>
      <c r="H17" s="14" t="s">
        <v>10</v>
      </c>
      <c r="I17" s="14" t="s">
        <v>11</v>
      </c>
    </row>
    <row r="18" spans="1:9" x14ac:dyDescent="0.25">
      <c r="A18" s="13" t="s">
        <v>15</v>
      </c>
      <c r="B18" s="9">
        <v>80</v>
      </c>
      <c r="C18" s="9">
        <v>60</v>
      </c>
      <c r="D18" s="9">
        <v>40</v>
      </c>
      <c r="E18" s="2"/>
      <c r="F18" s="13" t="s">
        <v>19</v>
      </c>
      <c r="G18" s="9">
        <f>SUMIF(A4:A13,"A",H4:H13)</f>
        <v>19491</v>
      </c>
      <c r="H18" s="9">
        <f>SUMIF(A4:A13,"B",H4:H13)</f>
        <v>5734</v>
      </c>
      <c r="I18" s="9">
        <f>SUMIF(A4:A13,"C",H4:H13)</f>
        <v>650</v>
      </c>
    </row>
    <row r="19" spans="1:9" x14ac:dyDescent="0.25">
      <c r="A19" s="13" t="s">
        <v>16</v>
      </c>
      <c r="B19" s="9">
        <v>120</v>
      </c>
      <c r="C19" s="9">
        <v>90</v>
      </c>
      <c r="D19" s="9">
        <v>60</v>
      </c>
      <c r="E19" s="2"/>
      <c r="F19" s="13"/>
      <c r="G19" s="9"/>
      <c r="H19" s="9"/>
      <c r="I19" s="9"/>
    </row>
    <row r="20" spans="1:9" x14ac:dyDescent="0.25">
      <c r="A20" s="13" t="s">
        <v>17</v>
      </c>
      <c r="B20" s="9">
        <v>30</v>
      </c>
      <c r="C20" s="9">
        <v>20</v>
      </c>
      <c r="D20" s="9">
        <v>10</v>
      </c>
      <c r="E20" s="2"/>
      <c r="F20" s="2"/>
      <c r="G20" s="9"/>
      <c r="H20" s="9"/>
      <c r="I20" s="9"/>
    </row>
    <row r="39" spans="2:9" ht="33.75" x14ac:dyDescent="0.25">
      <c r="B39" s="6" t="s">
        <v>1</v>
      </c>
      <c r="C39" s="6" t="s">
        <v>2</v>
      </c>
      <c r="D39" s="6" t="s">
        <v>3</v>
      </c>
      <c r="E39" s="6" t="s">
        <v>4</v>
      </c>
      <c r="F39" s="6" t="s">
        <v>5</v>
      </c>
      <c r="G39" s="6" t="s">
        <v>6</v>
      </c>
      <c r="H39" s="6" t="s">
        <v>7</v>
      </c>
      <c r="I39" s="6" t="s">
        <v>8</v>
      </c>
    </row>
    <row r="40" spans="2:9" x14ac:dyDescent="0.25">
      <c r="B40" s="7" t="s">
        <v>9</v>
      </c>
      <c r="C40" s="8">
        <v>40308</v>
      </c>
      <c r="D40" s="8">
        <v>40352</v>
      </c>
      <c r="E40" s="2">
        <v>44</v>
      </c>
      <c r="F40" s="9">
        <v>2</v>
      </c>
      <c r="G40" s="2">
        <v>120</v>
      </c>
      <c r="H40" s="2">
        <v>30</v>
      </c>
      <c r="I40" s="2">
        <v>6597</v>
      </c>
    </row>
    <row r="41" spans="2:9" x14ac:dyDescent="0.25">
      <c r="B41" s="7" t="s">
        <v>9</v>
      </c>
      <c r="C41" s="8">
        <v>40341</v>
      </c>
      <c r="D41" s="8">
        <v>40409</v>
      </c>
      <c r="E41" s="2">
        <v>68</v>
      </c>
      <c r="F41" s="9">
        <v>2</v>
      </c>
      <c r="G41" s="2">
        <v>120</v>
      </c>
      <c r="H41" s="2">
        <v>30</v>
      </c>
      <c r="I41" s="2">
        <v>10197</v>
      </c>
    </row>
    <row r="42" spans="2:9" x14ac:dyDescent="0.25">
      <c r="B42" s="7" t="s">
        <v>9</v>
      </c>
      <c r="C42" s="8">
        <v>40402</v>
      </c>
      <c r="D42" s="8">
        <v>40413</v>
      </c>
      <c r="E42" s="2">
        <v>11</v>
      </c>
      <c r="F42" s="9">
        <v>4</v>
      </c>
      <c r="G42" s="2">
        <v>120</v>
      </c>
      <c r="H42" s="2">
        <v>30</v>
      </c>
      <c r="I42" s="2">
        <v>1647</v>
      </c>
    </row>
    <row r="43" spans="2:9" x14ac:dyDescent="0.25">
      <c r="B43" s="7" t="s">
        <v>9</v>
      </c>
      <c r="C43" s="8">
        <v>40434</v>
      </c>
      <c r="D43" s="8">
        <v>40441</v>
      </c>
      <c r="E43" s="2">
        <v>7</v>
      </c>
      <c r="F43" s="9">
        <v>3</v>
      </c>
      <c r="G43" s="2">
        <v>120</v>
      </c>
      <c r="H43" s="2">
        <v>30</v>
      </c>
      <c r="I43" s="2">
        <v>1050</v>
      </c>
    </row>
    <row r="45" spans="2:9" ht="33.75" x14ac:dyDescent="0.25">
      <c r="B45" s="6" t="s">
        <v>1</v>
      </c>
      <c r="C45" s="6" t="s">
        <v>2</v>
      </c>
      <c r="D45" s="6" t="s">
        <v>3</v>
      </c>
      <c r="E45" s="6" t="s">
        <v>4</v>
      </c>
      <c r="F45" s="6" t="s">
        <v>5</v>
      </c>
      <c r="G45" s="6" t="s">
        <v>6</v>
      </c>
      <c r="H45" s="6" t="s">
        <v>7</v>
      </c>
      <c r="I45" s="6" t="s">
        <v>8</v>
      </c>
    </row>
    <row r="46" spans="2:9" x14ac:dyDescent="0.25">
      <c r="B46" s="7" t="s">
        <v>10</v>
      </c>
      <c r="C46" s="8">
        <v>40324</v>
      </c>
      <c r="D46" s="8">
        <v>40336</v>
      </c>
      <c r="E46" s="2">
        <v>12</v>
      </c>
      <c r="F46" s="9">
        <v>3</v>
      </c>
      <c r="G46" s="2">
        <v>90</v>
      </c>
      <c r="H46" s="2">
        <v>20</v>
      </c>
      <c r="I46" s="2">
        <v>1318</v>
      </c>
    </row>
    <row r="47" spans="2:9" x14ac:dyDescent="0.25">
      <c r="B47" s="7" t="s">
        <v>10</v>
      </c>
      <c r="C47" s="8">
        <v>40506</v>
      </c>
      <c r="D47" s="8">
        <v>40512</v>
      </c>
      <c r="E47" s="2">
        <v>6</v>
      </c>
      <c r="F47" s="9">
        <v>2</v>
      </c>
      <c r="G47" s="2">
        <v>90</v>
      </c>
      <c r="H47" s="2">
        <v>20</v>
      </c>
      <c r="I47" s="2">
        <v>660</v>
      </c>
    </row>
  </sheetData>
  <mergeCells count="4">
    <mergeCell ref="A2:H2"/>
    <mergeCell ref="F16:I16"/>
    <mergeCell ref="A16:D16"/>
    <mergeCell ref="A14:H1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2018-11-09T10:03:42Z</dcterms:created>
  <dcterms:modified xsi:type="dcterms:W3CDTF">2018-11-09T12:03:48Z</dcterms:modified>
</cp:coreProperties>
</file>